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汇总表" sheetId="1" r:id="rId1"/>
  </sheets>
  <externalReferences>
    <externalReference r:id="rId2"/>
  </externalReferences>
  <definedNames>
    <definedName name="_xlnm.Print_Area" localSheetId="0">汇总表!$A$1:$I$21</definedName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<sst xmlns="http://schemas.openxmlformats.org/spreadsheetml/2006/main" count="70">
  <si>
    <t>桃江县2020年农村饮水安全巩固提升工程实施计划表</t>
  </si>
  <si>
    <t>序号</t>
  </si>
  <si>
    <t>项目名称</t>
  </si>
  <si>
    <t>所在乡镇</t>
  </si>
  <si>
    <t>主要建设内容</t>
  </si>
  <si>
    <t>供水范围</t>
  </si>
  <si>
    <t>新增或巩固提升人数</t>
  </si>
  <si>
    <t>计划资金（元）</t>
  </si>
  <si>
    <t>备注</t>
  </si>
  <si>
    <t>新增人数（人）</t>
  </si>
  <si>
    <t>巩固提升人数（人）</t>
  </si>
  <si>
    <t>合计</t>
  </si>
  <si>
    <t>克上冲水厂巩固提升工程</t>
  </si>
  <si>
    <t>灰山港镇</t>
  </si>
  <si>
    <t>铺设Φ315mmPE干管810m，铺设干支管网约23000m。</t>
  </si>
  <si>
    <t>天子坡、大桥塘、肖家段村</t>
  </si>
  <si>
    <t>三堂街连片水厂巩固提升</t>
  </si>
  <si>
    <t>三堂街镇</t>
  </si>
  <si>
    <t>沉淀池新增顶棚一个，新建爬梯一个，铺设干支管网23000m。</t>
  </si>
  <si>
    <t>胡家坳村、三堂街村</t>
  </si>
  <si>
    <t>胡家坳村1200人、三堂街村2300人</t>
  </si>
  <si>
    <t>泗里河水厂巩固提升工程</t>
  </si>
  <si>
    <t>马迹塘镇</t>
  </si>
  <si>
    <t>新建100T清水池一个，引水坝2处，铺设干支管网7600m，简易消毒设备一套。</t>
  </si>
  <si>
    <t>泗里河村</t>
  </si>
  <si>
    <t>王家咀水厂巩固提升工程</t>
  </si>
  <si>
    <t>新建25T无阀滤池、50T清水池各一个，新建25m2消毒室、值班室,安装电解盐设备一套，铺设干支管网6400m。</t>
  </si>
  <si>
    <t>绿家湾村</t>
  </si>
  <si>
    <t>晚谷村供水工程</t>
  </si>
  <si>
    <t>新建50T清水池，新建12m2消毒室,安装电解盐设备一套，铺设干支管网6460m。</t>
  </si>
  <si>
    <t>晚谷村</t>
  </si>
  <si>
    <t>梅山水厂巩固提升工程</t>
  </si>
  <si>
    <t>鸬鹚渡镇</t>
  </si>
  <si>
    <t>新建100T清水池一个，引水坝1处，铺设Φ110管2500m，简易消毒设备一套。</t>
  </si>
  <si>
    <t>张子清村</t>
  </si>
  <si>
    <t>有报告</t>
  </si>
  <si>
    <t>高峰水厂巩固提升工程</t>
  </si>
  <si>
    <t>武潭镇</t>
  </si>
  <si>
    <t>新建50T清水池一个，安装简易消毒设备一套，铺设Φ90引水管150m，铺设Φ160管道800m，铺设Φ63管道800m。</t>
  </si>
  <si>
    <t>青山片及泥潭片</t>
  </si>
  <si>
    <t>王母水厂巩固提升工程</t>
  </si>
  <si>
    <t>三项电表开户1处，三项深井泵一台，污水管改造15m,新建12m2消毒间，新增电解盐设备一套,干、支管网铺设4270m。</t>
  </si>
  <si>
    <t>王母村回龙片</t>
  </si>
  <si>
    <t>田家村水厂巩固提升工程</t>
  </si>
  <si>
    <t>浮邱山乡</t>
  </si>
  <si>
    <t>新建T304不锈钢50T清水池一个，铺设Φ160mmPE管800m,拉杆改造35m。</t>
  </si>
  <si>
    <t>田家冲村</t>
  </si>
  <si>
    <t>汤市长暗访</t>
  </si>
  <si>
    <t>花园台水厂军功咀片巩固提升工程</t>
  </si>
  <si>
    <t>乍埠乡</t>
  </si>
  <si>
    <t>慢滤池更换滤料，值班室维修加固，管网延伸6280m。</t>
  </si>
  <si>
    <t>军功咀村</t>
  </si>
  <si>
    <t>筑金坝水厂巩固提升工程</t>
  </si>
  <si>
    <t>大栗港镇</t>
  </si>
  <si>
    <t>新建引水坝一座，引水管安装1200m。</t>
  </si>
  <si>
    <t>筑金坝村</t>
  </si>
  <si>
    <t>人大建议</t>
  </si>
  <si>
    <t>卢家村水厂巩固提升工程</t>
  </si>
  <si>
    <t>新建机井一口。</t>
  </si>
  <si>
    <t>卢家村</t>
  </si>
  <si>
    <t>水口山村</t>
  </si>
  <si>
    <t>管网延伸：Φ75PE管300m，铺设Φ50PE管800mΦ25PE管300m。</t>
  </si>
  <si>
    <t>洋泉湾贫困户入户</t>
  </si>
  <si>
    <t>沾溪镇</t>
  </si>
  <si>
    <t>新增贫困户入户12户。</t>
  </si>
  <si>
    <t>檀树界</t>
  </si>
  <si>
    <t>赵家山水厂</t>
  </si>
  <si>
    <t>高桥镇</t>
  </si>
  <si>
    <t>解决9户贫困户饮水困难问题</t>
  </si>
  <si>
    <t>县扶贫办反馈（详见附表）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</si>
</sst>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7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7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25" borderId="9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\&#20379;&#25490;&#27700;&#31649;&#29702;&#31449;\&#26691;&#27743;&#21439;2020&#24180;&#20892;&#26449;&#39278;&#27700;&#23433;&#20840;&#24041;&#22266;&#25552;&#21319;&#24037;&#31243;&#23454;&#26045;&#35745;&#21010;&#34920;&#21450;&#20998;&#34920;2020.5.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县扶贫办反馈农饮工程问题整改进度表 (2)"/>
      <sheetName val="1"/>
      <sheetName val="水口山村"/>
      <sheetName val="卢家村8"/>
      <sheetName val="筑金坝5万"/>
      <sheetName val="军功咀"/>
      <sheetName val="克上冲水厂 (2)"/>
      <sheetName val="王母水厂"/>
      <sheetName val="高峰50T"/>
      <sheetName val="梅山100T"/>
      <sheetName val="颜家坊50T"/>
      <sheetName val="泗里河村100T"/>
      <sheetName val="晚谷村供水工程"/>
      <sheetName val="三堂街连片供水"/>
      <sheetName val="田家村水厂（50T）"/>
      <sheetName val="新铺子"/>
      <sheetName val="蒋家村50T"/>
    </sheetNames>
    <sheetDataSet>
      <sheetData sheetId="0"/>
      <sheetData sheetId="1"/>
      <sheetData sheetId="2"/>
      <sheetData sheetId="3">
        <row r="4">
          <cell r="F4">
            <v>24453</v>
          </cell>
        </row>
      </sheetData>
      <sheetData sheetId="4"/>
      <sheetData sheetId="5">
        <row r="4">
          <cell r="F4">
            <v>50890.1</v>
          </cell>
        </row>
      </sheetData>
      <sheetData sheetId="6">
        <row r="4">
          <cell r="F4">
            <v>151994</v>
          </cell>
        </row>
      </sheetData>
      <sheetData sheetId="7">
        <row r="87">
          <cell r="F87">
            <v>908719.815</v>
          </cell>
        </row>
      </sheetData>
      <sheetData sheetId="8">
        <row r="4">
          <cell r="F4">
            <v>160800.1</v>
          </cell>
        </row>
      </sheetData>
      <sheetData sheetId="9">
        <row r="4">
          <cell r="F4">
            <v>146041.9512</v>
          </cell>
        </row>
      </sheetData>
      <sheetData sheetId="10">
        <row r="4">
          <cell r="F4">
            <v>214645.5257</v>
          </cell>
        </row>
      </sheetData>
      <sheetData sheetId="11">
        <row r="4">
          <cell r="F4">
            <v>363769.3117</v>
          </cell>
        </row>
      </sheetData>
      <sheetData sheetId="12">
        <row r="4">
          <cell r="F4">
            <v>294289.3257</v>
          </cell>
        </row>
      </sheetData>
      <sheetData sheetId="13">
        <row r="4">
          <cell r="F4">
            <v>228760.4512</v>
          </cell>
        </row>
      </sheetData>
      <sheetData sheetId="14">
        <row r="4">
          <cell r="F4">
            <v>513104.8</v>
          </cell>
        </row>
      </sheetData>
      <sheetData sheetId="15">
        <row r="4">
          <cell r="F4">
            <v>216871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5"/>
  </sheetPr>
  <dimension ref="A1:I21"/>
  <sheetViews>
    <sheetView showGridLines="0" tabSelected="1" workbookViewId="0">
      <pane xSplit="9" ySplit="3" topLeftCell="J4" activePane="bottomRight" state="frozen"/>
      <selection/>
      <selection pane="topRight"/>
      <selection pane="bottomLeft"/>
      <selection pane="bottomRight" activeCell="N9" sqref="N9"/>
    </sheetView>
  </sheetViews>
  <sheetFormatPr defaultColWidth="9" defaultRowHeight="30" customHeight="1"/>
  <cols>
    <col min="1" max="1" width="6.625" customWidth="1"/>
    <col min="2" max="2" width="18.625" customWidth="1"/>
    <col min="3" max="3" width="11.75" customWidth="1"/>
    <col min="4" max="4" width="28.875" customWidth="1"/>
    <col min="5" max="5" width="13.25" customWidth="1"/>
    <col min="6" max="6" width="10.25" customWidth="1"/>
    <col min="7" max="7" width="11.875" customWidth="1"/>
    <col min="8" max="8" width="10.375" customWidth="1"/>
    <col min="9" max="9" width="14.5" customWidth="1"/>
  </cols>
  <sheetData>
    <row r="1" ht="39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/>
      <c r="H2" s="5" t="s">
        <v>7</v>
      </c>
      <c r="I2" s="3" t="s">
        <v>8</v>
      </c>
    </row>
    <row r="3" s="1" customFormat="1" ht="37.5" customHeight="1" spans="1:9">
      <c r="A3" s="3"/>
      <c r="B3" s="3"/>
      <c r="C3" s="3"/>
      <c r="D3" s="3"/>
      <c r="E3" s="6"/>
      <c r="F3" s="5" t="s">
        <v>9</v>
      </c>
      <c r="G3" s="5" t="s">
        <v>10</v>
      </c>
      <c r="H3" s="5"/>
      <c r="I3" s="3"/>
    </row>
    <row r="4" ht="28" customHeight="1" spans="1:9">
      <c r="A4" s="7"/>
      <c r="B4" s="3" t="s">
        <v>11</v>
      </c>
      <c r="C4" s="7"/>
      <c r="D4" s="7"/>
      <c r="E4" s="7"/>
      <c r="F4" s="3">
        <f>SUM(F5:F9)</f>
        <v>10000</v>
      </c>
      <c r="G4" s="3">
        <f>SUM(G5:G14)</f>
        <v>4200</v>
      </c>
      <c r="H4" s="3">
        <f>SUM(H5:H21)</f>
        <v>3382739.3805</v>
      </c>
      <c r="I4" s="7"/>
    </row>
    <row r="5" ht="38" customHeight="1" spans="1:9">
      <c r="A5" s="7">
        <v>1</v>
      </c>
      <c r="B5" s="8" t="s">
        <v>12</v>
      </c>
      <c r="C5" s="7" t="s">
        <v>13</v>
      </c>
      <c r="D5" s="9" t="s">
        <v>14</v>
      </c>
      <c r="E5" s="8" t="s">
        <v>15</v>
      </c>
      <c r="F5" s="7">
        <v>3500</v>
      </c>
      <c r="G5" s="7"/>
      <c r="H5" s="10">
        <f>'[1]克上冲水厂 (2)'!F87</f>
        <v>908719.815</v>
      </c>
      <c r="I5" s="7"/>
    </row>
    <row r="6" ht="50" customHeight="1" spans="1:9">
      <c r="A6" s="7">
        <v>2</v>
      </c>
      <c r="B6" s="8" t="s">
        <v>16</v>
      </c>
      <c r="C6" s="7" t="s">
        <v>17</v>
      </c>
      <c r="D6" s="9" t="s">
        <v>18</v>
      </c>
      <c r="E6" s="8" t="s">
        <v>19</v>
      </c>
      <c r="F6" s="7">
        <v>3500</v>
      </c>
      <c r="G6" s="7"/>
      <c r="H6" s="10">
        <f>[1]三堂街连片供水!F4</f>
        <v>513104.8</v>
      </c>
      <c r="I6" s="8" t="s">
        <v>20</v>
      </c>
    </row>
    <row r="7" ht="50" customHeight="1" spans="1:9">
      <c r="A7" s="7">
        <v>3</v>
      </c>
      <c r="B7" s="8" t="s">
        <v>21</v>
      </c>
      <c r="C7" s="7" t="s">
        <v>22</v>
      </c>
      <c r="D7" s="9" t="s">
        <v>23</v>
      </c>
      <c r="E7" s="8" t="s">
        <v>24</v>
      </c>
      <c r="F7" s="7">
        <v>1503</v>
      </c>
      <c r="G7" s="7"/>
      <c r="H7" s="10">
        <f>[1]泗里河村100T!F4</f>
        <v>294289.3257</v>
      </c>
      <c r="I7" s="7"/>
    </row>
    <row r="8" ht="65" customHeight="1" spans="1:9">
      <c r="A8" s="7">
        <v>4</v>
      </c>
      <c r="B8" s="8" t="s">
        <v>25</v>
      </c>
      <c r="C8" s="7" t="s">
        <v>13</v>
      </c>
      <c r="D8" s="9" t="s">
        <v>26</v>
      </c>
      <c r="E8" s="8" t="s">
        <v>27</v>
      </c>
      <c r="F8" s="7">
        <v>1000</v>
      </c>
      <c r="G8" s="7"/>
      <c r="H8" s="10">
        <f>[1]颜家坊50T!F4</f>
        <v>363769.3117</v>
      </c>
      <c r="I8" s="7"/>
    </row>
    <row r="9" ht="50" customHeight="1" spans="1:9">
      <c r="A9" s="7">
        <v>5</v>
      </c>
      <c r="B9" s="8" t="s">
        <v>28</v>
      </c>
      <c r="C9" s="7" t="s">
        <v>17</v>
      </c>
      <c r="D9" s="9" t="s">
        <v>29</v>
      </c>
      <c r="E9" s="8" t="s">
        <v>30</v>
      </c>
      <c r="F9" s="7">
        <v>497</v>
      </c>
      <c r="G9" s="7"/>
      <c r="H9" s="10">
        <f>[1]晚谷村供水工程!F4</f>
        <v>228760.4512</v>
      </c>
      <c r="I9" s="7"/>
    </row>
    <row r="10" ht="50" customHeight="1" spans="1:9">
      <c r="A10" s="7">
        <v>6</v>
      </c>
      <c r="B10" s="8" t="s">
        <v>31</v>
      </c>
      <c r="C10" s="7" t="s">
        <v>32</v>
      </c>
      <c r="D10" s="9" t="s">
        <v>33</v>
      </c>
      <c r="E10" s="8" t="s">
        <v>34</v>
      </c>
      <c r="F10" s="7"/>
      <c r="G10" s="7">
        <v>1500</v>
      </c>
      <c r="H10" s="10">
        <f>[1]梅山100T!F4</f>
        <v>214645.5257</v>
      </c>
      <c r="I10" s="7" t="s">
        <v>35</v>
      </c>
    </row>
    <row r="11" ht="65" customHeight="1" spans="1:9">
      <c r="A11" s="7">
        <v>7</v>
      </c>
      <c r="B11" s="8" t="s">
        <v>36</v>
      </c>
      <c r="C11" s="7" t="s">
        <v>37</v>
      </c>
      <c r="D11" s="9" t="s">
        <v>38</v>
      </c>
      <c r="E11" s="8" t="s">
        <v>39</v>
      </c>
      <c r="F11" s="7"/>
      <c r="G11" s="7">
        <v>1000</v>
      </c>
      <c r="H11" s="10">
        <f>[1]高峰50T!F4</f>
        <v>146041.9512</v>
      </c>
      <c r="I11" s="7" t="s">
        <v>35</v>
      </c>
    </row>
    <row r="12" ht="65" customHeight="1" spans="1:9">
      <c r="A12" s="7">
        <v>8</v>
      </c>
      <c r="B12" s="8" t="s">
        <v>40</v>
      </c>
      <c r="C12" s="7" t="s">
        <v>17</v>
      </c>
      <c r="D12" s="9" t="s">
        <v>41</v>
      </c>
      <c r="E12" s="8" t="s">
        <v>42</v>
      </c>
      <c r="F12" s="7"/>
      <c r="G12" s="7">
        <v>500</v>
      </c>
      <c r="H12" s="10">
        <f>[1]王母水厂!F4</f>
        <v>160800.1</v>
      </c>
      <c r="I12" s="7"/>
    </row>
    <row r="13" ht="45" customHeight="1" spans="1:9">
      <c r="A13" s="7">
        <v>9</v>
      </c>
      <c r="B13" s="8" t="s">
        <v>43</v>
      </c>
      <c r="C13" s="7" t="s">
        <v>44</v>
      </c>
      <c r="D13" s="9" t="s">
        <v>45</v>
      </c>
      <c r="E13" s="8" t="s">
        <v>46</v>
      </c>
      <c r="F13" s="7"/>
      <c r="G13" s="7">
        <v>800</v>
      </c>
      <c r="H13" s="10">
        <f>'[1]田家村水厂（50T）'!F4</f>
        <v>216871</v>
      </c>
      <c r="I13" s="7" t="s">
        <v>47</v>
      </c>
    </row>
    <row r="14" ht="35" customHeight="1" spans="1:9">
      <c r="A14" s="11">
        <v>10</v>
      </c>
      <c r="B14" s="12" t="s">
        <v>48</v>
      </c>
      <c r="C14" s="11" t="s">
        <v>49</v>
      </c>
      <c r="D14" s="13" t="s">
        <v>50</v>
      </c>
      <c r="E14" s="14" t="s">
        <v>51</v>
      </c>
      <c r="F14" s="15"/>
      <c r="G14" s="11">
        <v>400</v>
      </c>
      <c r="H14" s="16">
        <f>[1]军功咀!F4</f>
        <v>151994</v>
      </c>
      <c r="I14" s="11" t="s">
        <v>35</v>
      </c>
    </row>
    <row r="15" ht="35" customHeight="1" spans="1:9">
      <c r="A15" s="17">
        <v>11</v>
      </c>
      <c r="B15" s="18" t="s">
        <v>52</v>
      </c>
      <c r="C15" s="7" t="s">
        <v>53</v>
      </c>
      <c r="D15" s="9" t="s">
        <v>54</v>
      </c>
      <c r="E15" s="8" t="s">
        <v>55</v>
      </c>
      <c r="F15" s="19"/>
      <c r="G15" s="19"/>
      <c r="H15" s="10">
        <f>[1]筑金坝5万!F4</f>
        <v>50890.1</v>
      </c>
      <c r="I15" s="7" t="s">
        <v>56</v>
      </c>
    </row>
    <row r="16" ht="35" customHeight="1" spans="1:9">
      <c r="A16" s="11">
        <v>12</v>
      </c>
      <c r="B16" s="14" t="s">
        <v>57</v>
      </c>
      <c r="C16" s="7" t="s">
        <v>53</v>
      </c>
      <c r="D16" s="9" t="s">
        <v>58</v>
      </c>
      <c r="E16" s="8" t="s">
        <v>59</v>
      </c>
      <c r="F16" s="19"/>
      <c r="G16" s="19"/>
      <c r="H16" s="10">
        <v>80000</v>
      </c>
      <c r="I16" s="19"/>
    </row>
    <row r="17" ht="35" customHeight="1" spans="1:9">
      <c r="A17" s="17">
        <v>13</v>
      </c>
      <c r="B17" s="14" t="s">
        <v>60</v>
      </c>
      <c r="C17" s="7" t="s">
        <v>44</v>
      </c>
      <c r="D17" s="9" t="s">
        <v>61</v>
      </c>
      <c r="E17" s="7"/>
      <c r="F17" s="7"/>
      <c r="G17" s="7"/>
      <c r="H17" s="10">
        <f>[1]水口山村!F4</f>
        <v>24453</v>
      </c>
      <c r="I17" s="7" t="s">
        <v>35</v>
      </c>
    </row>
    <row r="18" customHeight="1" spans="1:9">
      <c r="A18" s="11">
        <v>14</v>
      </c>
      <c r="B18" s="14" t="s">
        <v>62</v>
      </c>
      <c r="C18" s="7" t="s">
        <v>63</v>
      </c>
      <c r="D18" s="20" t="s">
        <v>64</v>
      </c>
      <c r="E18" s="7"/>
      <c r="F18" s="7"/>
      <c r="G18" s="7"/>
      <c r="H18" s="10">
        <f>12*700</f>
        <v>8400</v>
      </c>
      <c r="I18" s="7" t="s">
        <v>35</v>
      </c>
    </row>
    <row r="19" customHeight="1" spans="1:9">
      <c r="A19" s="17">
        <v>15</v>
      </c>
      <c r="B19" s="14" t="s">
        <v>65</v>
      </c>
      <c r="C19" s="7" t="s">
        <v>13</v>
      </c>
      <c r="D19" s="20"/>
      <c r="E19" s="7"/>
      <c r="F19" s="7"/>
      <c r="G19" s="7"/>
      <c r="H19" s="10"/>
      <c r="I19" s="7" t="s">
        <v>56</v>
      </c>
    </row>
    <row r="20" customHeight="1" spans="1:9">
      <c r="A20" s="11">
        <v>16</v>
      </c>
      <c r="B20" s="14" t="s">
        <v>66</v>
      </c>
      <c r="C20" s="7" t="s">
        <v>67</v>
      </c>
      <c r="D20" s="20"/>
      <c r="E20" s="7"/>
      <c r="F20" s="7"/>
      <c r="G20" s="7"/>
      <c r="H20" s="10"/>
      <c r="I20" s="7" t="s">
        <v>35</v>
      </c>
    </row>
    <row r="21" ht="35.25" customHeight="1" spans="1:9">
      <c r="A21" s="11">
        <v>17</v>
      </c>
      <c r="B21" s="14" t="s">
        <v>68</v>
      </c>
      <c r="C21" s="7"/>
      <c r="D21" s="20"/>
      <c r="E21" s="7"/>
      <c r="F21" s="7"/>
      <c r="G21" s="7"/>
      <c r="H21" s="10">
        <v>20000</v>
      </c>
      <c r="I21" s="8" t="s">
        <v>69</v>
      </c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rintOptions horizontalCentered="1"/>
  <pageMargins left="0.55" right="0.55" top="0.8" bottom="0.8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2020-11-05T06:55:00Z</dcterms:created>
  <dcterms:modified xsi:type="dcterms:W3CDTF">2020-11-06T09:06:51Z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